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defaultThemeVersion="166925"/>
  <mc:AlternateContent xmlns:mc="http://schemas.openxmlformats.org/markup-compatibility/2006">
    <mc:Choice Requires="x15">
      <x15ac:absPath xmlns:x15ac="http://schemas.microsoft.com/office/spreadsheetml/2010/11/ac" url="C:\Users\tapanari\Desktop\"/>
    </mc:Choice>
  </mc:AlternateContent>
  <xr:revisionPtr revIDLastSave="0" documentId="8_{BCBA5F13-EB7A-47EF-8656-3DC5712F0307}" xr6:coauthVersionLast="47" xr6:coauthVersionMax="47" xr10:uidLastSave="{00000000-0000-0000-0000-000000000000}"/>
  <bookViews>
    <workbookView xWindow="-108" yWindow="-108" windowWidth="23256" windowHeight="12456" xr2:uid="{00000000-000D-0000-FFFF-FFFF00000000}"/>
  </bookViews>
  <sheets>
    <sheet name="EP" sheetId="1" r:id="rId1"/>
    <sheet name="P" sheetId="2"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P34" i="1" l="1"/>
  <c r="CC32" i="1"/>
  <c r="Y32" i="1" s="1"/>
  <c r="CB32" i="1"/>
  <c r="CC30" i="1"/>
  <c r="Y30" i="1" s="1"/>
  <c r="CB30" i="1"/>
  <c r="CC28" i="1"/>
  <c r="Y28" i="1" s="1"/>
  <c r="CB28" i="1"/>
  <c r="CC26" i="1"/>
  <c r="Y26" i="1" s="1"/>
  <c r="CB26" i="1"/>
  <c r="CC24" i="1"/>
  <c r="Y24" i="1" s="1"/>
  <c r="CB24" i="1"/>
  <c r="CC22" i="1"/>
  <c r="Y22" i="1" s="1"/>
  <c r="CB22" i="1"/>
  <c r="CC20" i="1"/>
  <c r="Y20" i="1" s="1"/>
  <c r="CB20" i="1"/>
  <c r="AC4" i="1"/>
  <c r="Y13" i="1"/>
  <c r="CD32" i="1" s="1"/>
  <c r="CD20" i="1" l="1"/>
  <c r="CD22" i="1"/>
  <c r="AC13" i="1"/>
  <c r="CD24" i="1"/>
  <c r="CE24" i="1" s="1"/>
  <c r="AE24" i="1" s="1"/>
  <c r="AI24" i="1" s="1"/>
  <c r="CD26" i="1"/>
  <c r="CE26" i="1" s="1"/>
  <c r="AE26" i="1" s="1"/>
  <c r="AI26" i="1" s="1"/>
  <c r="CD28" i="1"/>
  <c r="CE28" i="1" s="1"/>
  <c r="AE28" i="1" s="1"/>
  <c r="AI28" i="1" s="1"/>
  <c r="CD30" i="1"/>
  <c r="CE30" i="1" s="1"/>
  <c r="AE30" i="1" s="1"/>
  <c r="AI30" i="1" s="1"/>
  <c r="CF20" i="1"/>
  <c r="CG20" i="1" s="1"/>
  <c r="CF28" i="1"/>
  <c r="CG28" i="1" s="1"/>
  <c r="CE22" i="1"/>
  <c r="CF22" i="1"/>
  <c r="CG22" i="1" s="1"/>
  <c r="CF24" i="1"/>
  <c r="CG24" i="1" s="1"/>
  <c r="CF32" i="1"/>
  <c r="CG32" i="1" s="1"/>
  <c r="CF30" i="1"/>
  <c r="CG30" i="1" s="1"/>
  <c r="CF26" i="1"/>
  <c r="CG26" i="1" s="1"/>
  <c r="Y34" i="1"/>
  <c r="CE32" i="1"/>
  <c r="AE32" i="1" s="1"/>
  <c r="AI32" i="1" s="1"/>
  <c r="CE20" i="1"/>
  <c r="AE20" i="1" s="1"/>
  <c r="AO32" i="1" l="1"/>
  <c r="AU32" i="1"/>
  <c r="BA32" i="1" s="1"/>
  <c r="AU30" i="1"/>
  <c r="BA30" i="1" s="1"/>
  <c r="AO30" i="1"/>
  <c r="AU28" i="1"/>
  <c r="BA28" i="1"/>
  <c r="AO28" i="1"/>
  <c r="AO26" i="1"/>
  <c r="AU26" i="1"/>
  <c r="BA26" i="1" s="1"/>
  <c r="AE22" i="1"/>
  <c r="AI22" i="1" s="1"/>
  <c r="AO24" i="1"/>
  <c r="AU24" i="1"/>
  <c r="BA24" i="1" s="1"/>
  <c r="AI20" i="1"/>
  <c r="AI34" i="1" l="1"/>
  <c r="AU22" i="1"/>
  <c r="BA22" i="1" s="1"/>
  <c r="AO22" i="1"/>
  <c r="AU20" i="1"/>
  <c r="AO20" i="1"/>
  <c r="AO34" i="1" l="1"/>
  <c r="BA20" i="1"/>
  <c r="BA34" i="1" s="1"/>
  <c r="AU34" i="1"/>
</calcChain>
</file>

<file path=xl/sharedStrings.xml><?xml version="1.0" encoding="utf-8"?>
<sst xmlns="http://schemas.openxmlformats.org/spreadsheetml/2006/main" count="40" uniqueCount="31">
  <si>
    <t>ΝΑΙ</t>
  </si>
  <si>
    <t>ΟΧΙ</t>
  </si>
  <si>
    <t>Επιχειρήσεις που έχουν κάνει έναρξη εργασιών πριν την 1η Ιανουαρίου 2019, δεν άνοιξαν υποκατάστημα από την 1η Απριλίου 2019 έως την 31η Δεκεμβρίου 2020 και έχουν θετικά ακαθάριστα έσοδα το 2019</t>
  </si>
  <si>
    <t>Επιχειρήσεις που έχουν κάνει έναρξη εργασιών μετά την 1η Ιανουαρίου 2019 ή άνοιξαν υποκατάστημα από την 1η Απριλίου 2019 έως την 31η Δεκεμβρίου 2020 ή έχουν μηδενικά ακαθάριστα έσοδα το 2019</t>
  </si>
  <si>
    <t>Είχατε ζημιές προ φόρων το 2020 ή είστε Κ.Τ.Ε.Λ.</t>
  </si>
  <si>
    <t>Ποσοστό μείωσης ακαθαρίστων εσόδων(2020/2019)</t>
  </si>
  <si>
    <t>1ος κύκλος (ΓΔΟΥ 94/2.5.2020)</t>
  </si>
  <si>
    <t>Ζημιές ΠΦ</t>
  </si>
  <si>
    <t>Θέσεις εργ.</t>
  </si>
  <si>
    <t>Ποσοστό 1</t>
  </si>
  <si>
    <t>Ποσοστό 2</t>
  </si>
  <si>
    <t>Επιστρεπτέα προκαταβολή που λήφθηκε</t>
  </si>
  <si>
    <t>Θέσεις</t>
  </si>
  <si>
    <t>Εργασίας</t>
  </si>
  <si>
    <t>Επιστροφή λόγω της μη τήρησης όρων</t>
  </si>
  <si>
    <t>Ποσό που θα επιστραφεί (σε 60 δόσεις)</t>
  </si>
  <si>
    <t>Ποσό μηνιαίας δόσης</t>
  </si>
  <si>
    <t>Έκπτωση 15% εφάπαξ καταβολής</t>
  </si>
  <si>
    <t>Ποσό εφάπαξ καταβολής, έως 31.12.2021</t>
  </si>
  <si>
    <t>2ος κύκλος (ΓΔΟΥ 148/3.7.2020)</t>
  </si>
  <si>
    <t>3ος κύκλος (ΓΔΟΥ 233/11.10.2020)</t>
  </si>
  <si>
    <t>4ος κύκλος (ΓΔΟΥ 281/13.11.2020)</t>
  </si>
  <si>
    <t>5ος κύκλος (ΓΔΟΥ 19/25.1.2021)</t>
  </si>
  <si>
    <t>6ος κύκλος (ΓΔΟΥ 232/1.3.2021)</t>
  </si>
  <si>
    <t>7ος κύκλος (ΓΔΟΥ 420/23.4.2021)</t>
  </si>
  <si>
    <t>Copyright © 2021</t>
  </si>
  <si>
    <t>Επιστρεπτέα προκαταβολή</t>
  </si>
  <si>
    <t>Υπολογίστε εύκολα το ποσό που θα επιστρέψετε. Η εκκαθάριση και ο έλεγχος των προϋποθέσεων θα διενεργηθεί αυτοματοποιημένα από την Α.Α.Δ.Ε.</t>
  </si>
  <si>
    <r>
      <rPr>
        <sz val="8"/>
        <color theme="0"/>
        <rFont val="Trebuchet MS"/>
        <family val="2"/>
        <charset val="161"/>
      </rPr>
      <t>Επιστροφή</t>
    </r>
    <r>
      <rPr>
        <sz val="11"/>
        <color theme="0"/>
        <rFont val="Trebuchet MS"/>
        <family val="2"/>
        <charset val="161"/>
      </rPr>
      <t xml:space="preserve"> %</t>
    </r>
  </si>
  <si>
    <r>
      <t xml:space="preserve">Έσοδα φορολογικού έτους </t>
    </r>
    <r>
      <rPr>
        <sz val="11"/>
        <color rgb="FFC00000"/>
        <rFont val="Trebuchet MS"/>
        <family val="2"/>
        <charset val="161"/>
      </rPr>
      <t>2019</t>
    </r>
    <r>
      <rPr>
        <sz val="11"/>
        <color theme="1"/>
        <rFont val="Trebuchet MS"/>
        <family val="2"/>
        <charset val="161"/>
      </rPr>
      <t xml:space="preserve"> (Κ.Α. 500 εντύπου Ε3)</t>
    </r>
  </si>
  <si>
    <r>
      <t xml:space="preserve">Έσοδα φορολογικού έτους </t>
    </r>
    <r>
      <rPr>
        <sz val="11"/>
        <color rgb="FFC00000"/>
        <rFont val="Trebuchet MS"/>
        <family val="2"/>
        <charset val="161"/>
      </rPr>
      <t>2020</t>
    </r>
    <r>
      <rPr>
        <sz val="11"/>
        <color theme="1"/>
        <rFont val="Trebuchet MS"/>
        <family val="2"/>
        <charset val="161"/>
      </rPr>
      <t xml:space="preserve"> (Κ.Α. 500 εντύπου Ε3)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</si>
</sst>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Trebuchet MS"/>
      <family val="2"/>
      <charset val="161"/>
    </font>
    <font>
      <b/>
      <sz val="11"/>
      <color theme="0"/>
      <name val="Trebuchet MS"/>
      <family val="2"/>
      <charset val="161"/>
    </font>
    <font>
      <sz val="11"/>
      <color theme="0"/>
      <name val="Trebuchet MS"/>
      <family val="2"/>
      <charset val="161"/>
    </font>
    <font>
      <sz val="8"/>
      <name val="Trebuchet MS"/>
      <family val="2"/>
      <charset val="161"/>
    </font>
    <font>
      <sz val="10"/>
      <color theme="0"/>
      <name val="Trebuchet MS"/>
      <family val="2"/>
      <charset val="161"/>
    </font>
    <font>
      <sz val="10.5"/>
      <color theme="0"/>
      <name val="Trebuchet MS"/>
      <family val="2"/>
      <charset val="161"/>
    </font>
    <font>
      <sz val="11"/>
      <color rgb="FF002060"/>
      <name val="Trebuchet MS"/>
      <family val="2"/>
      <charset val="161"/>
    </font>
    <font>
      <sz val="11"/>
      <color rgb="FF0070C0"/>
      <name val="Trebuchet MS"/>
      <family val="2"/>
      <charset val="161"/>
    </font>
    <font>
      <sz val="11"/>
      <color theme="8" tint="0.79998168889431442"/>
      <name val="Trebuchet MS"/>
      <family val="2"/>
      <charset val="161"/>
    </font>
    <font>
      <sz val="11"/>
      <color theme="5" tint="0.39997558519241921"/>
      <name val="Trebuchet MS"/>
      <family val="2"/>
      <charset val="161"/>
    </font>
    <font>
      <sz val="8"/>
      <color rgb="FF002060"/>
      <name val="Trebuchet MS"/>
      <family val="2"/>
      <charset val="161"/>
    </font>
    <font>
      <sz val="8"/>
      <color theme="0"/>
      <name val="Trebuchet MS"/>
      <family val="2"/>
      <charset val="161"/>
    </font>
    <font>
      <sz val="11"/>
      <color rgb="FFC00000"/>
      <name val="Trebuchet MS"/>
      <family val="2"/>
      <charset val="161"/>
    </font>
  </fonts>
  <fills count="9">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theme="8" tint="0.59999389629810485"/>
        <bgColor indexed="64"/>
      </patternFill>
    </fill>
    <fill>
      <patternFill patternType="solid">
        <fgColor theme="8" tint="-0.249977111117893"/>
        <bgColor indexed="64"/>
      </patternFill>
    </fill>
    <fill>
      <patternFill patternType="solid">
        <fgColor theme="5" tint="0.79998168889431442"/>
        <bgColor indexed="64"/>
      </patternFill>
    </fill>
    <fill>
      <patternFill patternType="solid">
        <fgColor theme="5" tint="-0.249977111117893"/>
        <bgColor indexed="64"/>
      </patternFill>
    </fill>
    <fill>
      <patternFill patternType="solid">
        <fgColor rgb="FFFF0000"/>
        <bgColor indexed="64"/>
      </patternFill>
    </fill>
  </fills>
  <borders count="10">
    <border>
      <left/>
      <right/>
      <top/>
      <bottom/>
      <diagonal/>
    </border>
    <border>
      <left/>
      <right style="medium">
        <color theme="8" tint="-0.24994659260841701"/>
      </right>
      <top/>
      <bottom style="medium">
        <color theme="8" tint="-0.24994659260841701"/>
      </bottom>
      <diagonal/>
    </border>
    <border>
      <left/>
      <right style="medium">
        <color theme="8" tint="-0.24994659260841701"/>
      </right>
      <top/>
      <bottom/>
      <diagonal/>
    </border>
    <border>
      <left/>
      <right/>
      <top/>
      <bottom style="medium">
        <color theme="8" tint="-0.24994659260841701"/>
      </bottom>
      <diagonal/>
    </border>
    <border>
      <left/>
      <right style="thin">
        <color theme="8" tint="-0.24994659260841701"/>
      </right>
      <top/>
      <bottom style="thin">
        <color theme="8" tint="-0.24994659260841701"/>
      </bottom>
      <diagonal/>
    </border>
    <border>
      <left/>
      <right/>
      <top/>
      <bottom style="thin">
        <color theme="8" tint="-0.24994659260841701"/>
      </bottom>
      <diagonal/>
    </border>
    <border>
      <left/>
      <right style="thin">
        <color rgb="FF0070C0"/>
      </right>
      <top/>
      <bottom style="thin">
        <color rgb="FF0070C0"/>
      </bottom>
      <diagonal/>
    </border>
    <border>
      <left/>
      <right/>
      <top/>
      <bottom style="thin">
        <color rgb="FF0070C0"/>
      </bottom>
      <diagonal/>
    </border>
    <border>
      <left/>
      <right style="thin">
        <color theme="0"/>
      </right>
      <top/>
      <bottom style="thin">
        <color theme="0"/>
      </bottom>
      <diagonal/>
    </border>
    <border>
      <left/>
      <right/>
      <top/>
      <bottom style="thin">
        <color theme="0"/>
      </bottom>
      <diagonal/>
    </border>
  </borders>
  <cellStyleXfs count="1">
    <xf numFmtId="0" fontId="0" fillId="0" borderId="0"/>
  </cellStyleXfs>
  <cellXfs count="35">
    <xf numFmtId="0" fontId="0" fillId="0" borderId="0" xfId="0"/>
    <xf numFmtId="0" fontId="0" fillId="0" borderId="0" xfId="0" applyProtection="1">
      <protection hidden="1"/>
    </xf>
    <xf numFmtId="0" fontId="0" fillId="2" borderId="0" xfId="0" applyFill="1" applyProtection="1">
      <protection hidden="1"/>
    </xf>
    <xf numFmtId="0" fontId="0" fillId="2" borderId="0" xfId="0" applyFill="1" applyAlignment="1" applyProtection="1">
      <alignment horizontal="center"/>
      <protection hidden="1"/>
    </xf>
    <xf numFmtId="0" fontId="1" fillId="5" borderId="0" xfId="0" applyFont="1" applyFill="1" applyAlignment="1" applyProtection="1">
      <alignment horizontal="center"/>
      <protection hidden="1"/>
    </xf>
    <xf numFmtId="0" fontId="6" fillId="2" borderId="0" xfId="0" applyFont="1" applyFill="1" applyProtection="1">
      <protection hidden="1"/>
    </xf>
    <xf numFmtId="4" fontId="0" fillId="2" borderId="0" xfId="0" applyNumberFormat="1" applyFill="1" applyAlignment="1" applyProtection="1">
      <alignment horizontal="right"/>
      <protection hidden="1"/>
    </xf>
    <xf numFmtId="0" fontId="8" fillId="2" borderId="0" xfId="0" applyFont="1" applyFill="1" applyAlignment="1" applyProtection="1">
      <alignment horizontal="center"/>
      <protection hidden="1"/>
    </xf>
    <xf numFmtId="0" fontId="8" fillId="2" borderId="0" xfId="0" applyFont="1" applyFill="1" applyAlignment="1" applyProtection="1">
      <alignment horizontal="center"/>
      <protection hidden="1"/>
    </xf>
    <xf numFmtId="10" fontId="8" fillId="2" borderId="0" xfId="0" applyNumberFormat="1" applyFont="1" applyFill="1" applyAlignment="1" applyProtection="1">
      <alignment horizontal="center"/>
      <protection hidden="1"/>
    </xf>
    <xf numFmtId="0" fontId="0" fillId="2" borderId="9" xfId="0" applyFill="1" applyBorder="1" applyAlignment="1" applyProtection="1">
      <alignment horizontal="center"/>
      <protection locked="0"/>
    </xf>
    <xf numFmtId="0" fontId="0" fillId="2" borderId="8" xfId="0" applyFill="1" applyBorder="1" applyAlignment="1" applyProtection="1">
      <alignment horizontal="center"/>
      <protection locked="0"/>
    </xf>
    <xf numFmtId="4" fontId="6" fillId="4" borderId="0" xfId="0" applyNumberFormat="1" applyFont="1" applyFill="1" applyAlignment="1" applyProtection="1">
      <alignment horizontal="right"/>
      <protection hidden="1"/>
    </xf>
    <xf numFmtId="10" fontId="6" fillId="4" borderId="0" xfId="0" applyNumberFormat="1" applyFont="1" applyFill="1" applyAlignment="1" applyProtection="1">
      <alignment horizontal="center"/>
      <protection hidden="1"/>
    </xf>
    <xf numFmtId="0" fontId="0" fillId="4" borderId="0" xfId="0" applyFill="1" applyAlignment="1" applyProtection="1">
      <alignment horizontal="center"/>
      <protection hidden="1"/>
    </xf>
    <xf numFmtId="0" fontId="2" fillId="5" borderId="0" xfId="0" applyFont="1" applyFill="1" applyAlignment="1" applyProtection="1">
      <alignment horizontal="center"/>
      <protection hidden="1"/>
    </xf>
    <xf numFmtId="4" fontId="6" fillId="3" borderId="7" xfId="0" applyNumberFormat="1" applyFont="1" applyFill="1" applyBorder="1" applyAlignment="1" applyProtection="1">
      <alignment horizontal="right"/>
      <protection locked="0"/>
    </xf>
    <xf numFmtId="4" fontId="6" fillId="3" borderId="6" xfId="0" applyNumberFormat="1" applyFont="1" applyFill="1" applyBorder="1" applyAlignment="1" applyProtection="1">
      <alignment horizontal="right"/>
      <protection locked="0"/>
    </xf>
    <xf numFmtId="0" fontId="7" fillId="3" borderId="0" xfId="0" applyFont="1" applyFill="1" applyBorder="1" applyAlignment="1" applyProtection="1">
      <alignment horizontal="center" vertical="center" wrapText="1"/>
      <protection locked="0"/>
    </xf>
    <xf numFmtId="0" fontId="7" fillId="3" borderId="2" xfId="0" applyFont="1" applyFill="1" applyBorder="1" applyAlignment="1" applyProtection="1">
      <alignment horizontal="center" vertical="center" wrapText="1"/>
      <protection locked="0"/>
    </xf>
    <xf numFmtId="0" fontId="7" fillId="3" borderId="3" xfId="0" applyFont="1" applyFill="1" applyBorder="1" applyAlignment="1" applyProtection="1">
      <alignment horizontal="center" vertical="center" wrapText="1"/>
      <protection locked="0"/>
    </xf>
    <xf numFmtId="0" fontId="7" fillId="3" borderId="1" xfId="0" applyFont="1" applyFill="1" applyBorder="1" applyAlignment="1" applyProtection="1">
      <alignment horizontal="center" vertical="center" wrapText="1"/>
      <protection locked="0"/>
    </xf>
    <xf numFmtId="0" fontId="8" fillId="2" borderId="0" xfId="0" applyFont="1" applyFill="1" applyAlignment="1" applyProtection="1">
      <alignment horizontal="center"/>
      <protection hidden="1"/>
    </xf>
    <xf numFmtId="0" fontId="2" fillId="5" borderId="0" xfId="0" applyFont="1" applyFill="1" applyAlignment="1" applyProtection="1">
      <alignment horizontal="center" vertical="center" wrapText="1"/>
      <protection hidden="1"/>
    </xf>
    <xf numFmtId="0" fontId="2" fillId="5" borderId="0" xfId="0" applyFont="1" applyFill="1" applyAlignment="1" applyProtection="1">
      <alignment horizontal="center" vertical="center" textRotation="180"/>
      <protection hidden="1"/>
    </xf>
    <xf numFmtId="0" fontId="4" fillId="5" borderId="0" xfId="0" applyFont="1" applyFill="1" applyAlignment="1" applyProtection="1">
      <alignment horizontal="center" vertical="center" textRotation="180"/>
      <protection hidden="1"/>
    </xf>
    <xf numFmtId="4" fontId="6" fillId="3" borderId="5" xfId="0" applyNumberFormat="1" applyFont="1" applyFill="1" applyBorder="1" applyAlignment="1" applyProtection="1">
      <alignment horizontal="right"/>
      <protection locked="0"/>
    </xf>
    <xf numFmtId="4" fontId="6" fillId="3" borderId="4" xfId="0" applyNumberFormat="1" applyFont="1" applyFill="1" applyBorder="1" applyAlignment="1" applyProtection="1">
      <alignment horizontal="right"/>
      <protection locked="0"/>
    </xf>
    <xf numFmtId="10" fontId="1" fillId="8" borderId="0" xfId="0" applyNumberFormat="1" applyFont="1" applyFill="1" applyAlignment="1" applyProtection="1">
      <alignment horizontal="center"/>
      <protection hidden="1"/>
    </xf>
    <xf numFmtId="0" fontId="5" fillId="5" borderId="0" xfId="0" applyFont="1" applyFill="1" applyAlignment="1" applyProtection="1">
      <alignment horizontal="center" vertical="center" wrapText="1"/>
      <protection hidden="1"/>
    </xf>
    <xf numFmtId="0" fontId="9" fillId="2" borderId="0" xfId="0" applyFont="1" applyFill="1" applyAlignment="1" applyProtection="1">
      <alignment horizontal="center"/>
      <protection hidden="1"/>
    </xf>
    <xf numFmtId="4" fontId="2" fillId="5" borderId="0" xfId="0" applyNumberFormat="1" applyFont="1" applyFill="1" applyAlignment="1" applyProtection="1">
      <alignment horizontal="right"/>
      <protection hidden="1"/>
    </xf>
    <xf numFmtId="0" fontId="1" fillId="7" borderId="0" xfId="0" applyFont="1" applyFill="1" applyAlignment="1" applyProtection="1">
      <alignment horizontal="center"/>
      <protection hidden="1"/>
    </xf>
    <xf numFmtId="0" fontId="10" fillId="6" borderId="0" xfId="0" applyFont="1" applyFill="1" applyAlignment="1" applyProtection="1">
      <alignment horizontal="center" vertical="center" wrapText="1"/>
      <protection hidden="1"/>
    </xf>
    <xf numFmtId="0" fontId="8" fillId="2" borderId="0" xfId="0" applyFont="1" applyFill="1" applyAlignment="1" applyProtection="1">
      <alignment horizontal="right"/>
      <protection hidden="1"/>
    </xf>
  </cellXfs>
  <cellStyles count="1">
    <cellStyle name="Κανονικό" xfId="0" builtinId="0"/>
  </cellStyles>
  <dxfs count="19">
    <dxf>
      <font>
        <color rgb="FF9C0006"/>
      </font>
      <fill>
        <patternFill>
          <bgColor rgb="FFFFC7CE"/>
        </patternFill>
      </fill>
    </dxf>
    <dxf>
      <font>
        <color theme="0"/>
      </font>
      <fill>
        <patternFill>
          <bgColor rgb="FFC00000"/>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44</xdr:col>
      <xdr:colOff>95250</xdr:colOff>
      <xdr:row>2</xdr:row>
      <xdr:rowOff>76200</xdr:rowOff>
    </xdr:from>
    <xdr:to>
      <xdr:col>53</xdr:col>
      <xdr:colOff>68358</xdr:colOff>
      <xdr:row>4</xdr:row>
      <xdr:rowOff>197100</xdr:rowOff>
    </xdr:to>
    <xdr:pic>
      <xdr:nvPicPr>
        <xdr:cNvPr id="2" name="Εικόνα 1">
          <a:extLst>
            <a:ext uri="{FF2B5EF4-FFF2-40B4-BE49-F238E27FC236}">
              <a16:creationId xmlns:a16="http://schemas.microsoft.com/office/drawing/2014/main" id="{DCA61D84-25DA-45D6-8244-0442786DB7B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896350" y="495300"/>
          <a:ext cx="1773333" cy="540000"/>
        </a:xfrm>
        <a:prstGeom prst="rect">
          <a:avLst/>
        </a:prstGeom>
      </xdr:spPr>
    </xdr:pic>
    <xdr:clientData/>
  </xdr:twoCellAnchor>
  <xdr:twoCellAnchor editAs="oneCell">
    <xdr:from>
      <xdr:col>30</xdr:col>
      <xdr:colOff>180976</xdr:colOff>
      <xdr:row>1</xdr:row>
      <xdr:rowOff>180975</xdr:rowOff>
    </xdr:from>
    <xdr:to>
      <xdr:col>42</xdr:col>
      <xdr:colOff>171619</xdr:colOff>
      <xdr:row>5</xdr:row>
      <xdr:rowOff>53250</xdr:rowOff>
    </xdr:to>
    <xdr:pic>
      <xdr:nvPicPr>
        <xdr:cNvPr id="4" name="Εικόνα 3">
          <a:extLst>
            <a:ext uri="{FF2B5EF4-FFF2-40B4-BE49-F238E27FC236}">
              <a16:creationId xmlns:a16="http://schemas.microsoft.com/office/drawing/2014/main" id="{569F33EC-23FF-4A0E-AA60-B068D725685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181726" y="390525"/>
          <a:ext cx="2390943" cy="720000"/>
        </a:xfrm>
        <a:prstGeom prst="rect">
          <a:avLst/>
        </a:prstGeom>
      </xdr:spPr>
    </xdr:pic>
    <xdr:clientData/>
  </xdr:twoCellAnchor>
</xdr:wsDr>
</file>

<file path=xl/theme/theme1.xml><?xml version="1.0" encoding="utf-8"?>
<a:theme xmlns:a="http://schemas.openxmlformats.org/drawingml/2006/main" name="Θέμα του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C2:CN39"/>
  <sheetViews>
    <sheetView showZeros="0" tabSelected="1" topLeftCell="A16" workbookViewId="0">
      <selection activeCell="P26" sqref="P26:T26"/>
    </sheetView>
  </sheetViews>
  <sheetFormatPr defaultColWidth="2.6640625" defaultRowHeight="14.4" x14ac:dyDescent="0.3"/>
  <cols>
    <col min="1" max="28" width="2.6640625" style="2"/>
    <col min="29" max="29" width="2.6640625" style="2" customWidth="1"/>
    <col min="30" max="79" width="2.6640625" style="2"/>
    <col min="80" max="84" width="12.6640625" style="8" hidden="1" customWidth="1"/>
    <col min="85" max="85" width="3.109375" style="7" customWidth="1"/>
    <col min="86" max="92" width="2.6640625" style="3" customWidth="1"/>
    <col min="93" max="16384" width="2.6640625" style="2"/>
  </cols>
  <sheetData>
    <row r="2" spans="3:80" x14ac:dyDescent="0.3">
      <c r="CB2" s="8" t="s">
        <v>1</v>
      </c>
    </row>
    <row r="3" spans="3:80" x14ac:dyDescent="0.3">
      <c r="C3" s="18" t="s">
        <v>2</v>
      </c>
      <c r="D3" s="18"/>
      <c r="E3" s="18"/>
      <c r="F3" s="18"/>
      <c r="G3" s="18"/>
      <c r="H3" s="18"/>
      <c r="I3" s="18"/>
      <c r="J3" s="18"/>
      <c r="K3" s="18"/>
      <c r="L3" s="18"/>
      <c r="M3" s="18"/>
      <c r="N3" s="18"/>
      <c r="O3" s="18"/>
      <c r="P3" s="18"/>
      <c r="Q3" s="18"/>
      <c r="R3" s="18"/>
      <c r="S3" s="18"/>
      <c r="T3" s="18"/>
      <c r="U3" s="18"/>
      <c r="V3" s="18"/>
      <c r="W3" s="18"/>
      <c r="X3" s="18"/>
      <c r="Y3" s="18"/>
      <c r="Z3" s="18"/>
      <c r="AA3" s="19"/>
      <c r="CB3" s="8" t="s">
        <v>0</v>
      </c>
    </row>
    <row r="4" spans="3:80" x14ac:dyDescent="0.3">
      <c r="C4" s="18"/>
      <c r="D4" s="18"/>
      <c r="E4" s="18"/>
      <c r="F4" s="18"/>
      <c r="G4" s="18"/>
      <c r="H4" s="18"/>
      <c r="I4" s="18"/>
      <c r="J4" s="18"/>
      <c r="K4" s="18"/>
      <c r="L4" s="18"/>
      <c r="M4" s="18"/>
      <c r="N4" s="18"/>
      <c r="O4" s="18"/>
      <c r="P4" s="18"/>
      <c r="Q4" s="18"/>
      <c r="R4" s="18"/>
      <c r="S4" s="18"/>
      <c r="T4" s="18"/>
      <c r="U4" s="18"/>
      <c r="V4" s="18"/>
      <c r="W4" s="18"/>
      <c r="X4" s="18"/>
      <c r="Y4" s="18"/>
      <c r="Z4" s="18"/>
      <c r="AA4" s="19"/>
      <c r="AC4" s="4">
        <f>IF(C3="Επιχειρήσεις που έχουν κάνει έναρξη εργασιών πριν την 1η Ιανουαρίου 2019, δεν άνοιξαν υποκατάστημα από την 1η Απριλίου 2019 έως την 31η Δεκεμβρίου 2020 και έχουν θετικά ακαθάριστα έσοδα το 2019",1,2)</f>
        <v>1</v>
      </c>
    </row>
    <row r="5" spans="3:80" ht="15" thickBot="1" x14ac:dyDescent="0.35">
      <c r="C5" s="20"/>
      <c r="D5" s="20"/>
      <c r="E5" s="20"/>
      <c r="F5" s="20"/>
      <c r="G5" s="20"/>
      <c r="H5" s="20"/>
      <c r="I5" s="20"/>
      <c r="J5" s="20"/>
      <c r="K5" s="20"/>
      <c r="L5" s="20"/>
      <c r="M5" s="20"/>
      <c r="N5" s="20"/>
      <c r="O5" s="20"/>
      <c r="P5" s="20"/>
      <c r="Q5" s="20"/>
      <c r="R5" s="20"/>
      <c r="S5" s="20"/>
      <c r="T5" s="20"/>
      <c r="U5" s="20"/>
      <c r="V5" s="20"/>
      <c r="W5" s="20"/>
      <c r="X5" s="20"/>
      <c r="Y5" s="20"/>
      <c r="Z5" s="20"/>
      <c r="AA5" s="21"/>
    </row>
    <row r="6" spans="3:80" x14ac:dyDescent="0.3">
      <c r="AS6" s="30" t="s">
        <v>25</v>
      </c>
      <c r="AT6" s="30"/>
      <c r="AU6" s="30"/>
      <c r="AV6" s="30"/>
      <c r="AW6" s="30"/>
      <c r="AX6" s="30"/>
      <c r="AY6" s="30"/>
      <c r="AZ6" s="30"/>
      <c r="BA6" s="30"/>
      <c r="BB6" s="30"/>
    </row>
    <row r="7" spans="3:80" x14ac:dyDescent="0.3">
      <c r="C7" s="14" t="s">
        <v>4</v>
      </c>
      <c r="D7" s="14"/>
      <c r="E7" s="14"/>
      <c r="F7" s="14"/>
      <c r="G7" s="14"/>
      <c r="H7" s="14"/>
      <c r="I7" s="14"/>
      <c r="J7" s="14"/>
      <c r="K7" s="14"/>
      <c r="L7" s="14"/>
      <c r="M7" s="14"/>
      <c r="N7" s="14"/>
      <c r="O7" s="14"/>
      <c r="P7" s="14"/>
      <c r="Q7" s="14"/>
      <c r="R7" s="14"/>
      <c r="S7" s="14"/>
      <c r="T7" s="14"/>
      <c r="U7" s="14"/>
      <c r="V7" s="14"/>
      <c r="W7" s="14"/>
      <c r="X7" s="14"/>
      <c r="Z7" s="10" t="s">
        <v>0</v>
      </c>
      <c r="AA7" s="11"/>
    </row>
    <row r="8" spans="3:80" x14ac:dyDescent="0.3">
      <c r="AS8" s="32" t="s">
        <v>26</v>
      </c>
      <c r="AT8" s="32"/>
      <c r="AU8" s="32"/>
      <c r="AV8" s="32"/>
      <c r="AW8" s="32"/>
      <c r="AX8" s="32"/>
      <c r="AY8" s="32"/>
      <c r="AZ8" s="32"/>
      <c r="BA8" s="32"/>
      <c r="BB8" s="32"/>
    </row>
    <row r="9" spans="3:80" ht="16.5" customHeight="1" x14ac:dyDescent="0.3">
      <c r="C9" s="14" t="s">
        <v>29</v>
      </c>
      <c r="D9" s="14"/>
      <c r="E9" s="14"/>
      <c r="F9" s="14"/>
      <c r="G9" s="14"/>
      <c r="H9" s="14"/>
      <c r="I9" s="14"/>
      <c r="J9" s="14"/>
      <c r="K9" s="14"/>
      <c r="L9" s="14"/>
      <c r="M9" s="14"/>
      <c r="N9" s="14"/>
      <c r="O9" s="14"/>
      <c r="P9" s="14"/>
      <c r="Q9" s="14"/>
      <c r="R9" s="14"/>
      <c r="S9" s="14"/>
      <c r="T9" s="14"/>
      <c r="U9" s="14"/>
      <c r="W9" s="26"/>
      <c r="X9" s="26"/>
      <c r="Y9" s="26"/>
      <c r="Z9" s="26"/>
      <c r="AA9" s="27"/>
      <c r="AS9" s="33" t="s">
        <v>27</v>
      </c>
      <c r="AT9" s="33"/>
      <c r="AU9" s="33"/>
      <c r="AV9" s="33"/>
      <c r="AW9" s="33"/>
      <c r="AX9" s="33"/>
      <c r="AY9" s="33"/>
      <c r="AZ9" s="33"/>
      <c r="BA9" s="33"/>
      <c r="BB9" s="33"/>
    </row>
    <row r="10" spans="3:80" x14ac:dyDescent="0.3">
      <c r="AS10" s="33"/>
      <c r="AT10" s="33"/>
      <c r="AU10" s="33"/>
      <c r="AV10" s="33"/>
      <c r="AW10" s="33"/>
      <c r="AX10" s="33"/>
      <c r="AY10" s="33"/>
      <c r="AZ10" s="33"/>
      <c r="BA10" s="33"/>
      <c r="BB10" s="33"/>
    </row>
    <row r="11" spans="3:80" x14ac:dyDescent="0.3">
      <c r="C11" s="14" t="s">
        <v>30</v>
      </c>
      <c r="D11" s="14"/>
      <c r="E11" s="14"/>
      <c r="F11" s="14"/>
      <c r="G11" s="14"/>
      <c r="H11" s="14"/>
      <c r="I11" s="14"/>
      <c r="J11" s="14"/>
      <c r="K11" s="14"/>
      <c r="L11" s="14"/>
      <c r="M11" s="14"/>
      <c r="N11" s="14"/>
      <c r="O11" s="14"/>
      <c r="P11" s="14"/>
      <c r="Q11" s="14"/>
      <c r="R11" s="14"/>
      <c r="S11" s="14"/>
      <c r="T11" s="14"/>
      <c r="U11" s="14"/>
      <c r="W11" s="16"/>
      <c r="X11" s="16"/>
      <c r="Y11" s="16"/>
      <c r="Z11" s="16"/>
      <c r="AA11" s="17"/>
      <c r="AS11" s="33"/>
      <c r="AT11" s="33"/>
      <c r="AU11" s="33"/>
      <c r="AV11" s="33"/>
      <c r="AW11" s="33"/>
      <c r="AX11" s="33"/>
      <c r="AY11" s="33"/>
      <c r="AZ11" s="33"/>
      <c r="BA11" s="33"/>
      <c r="BB11" s="33"/>
    </row>
    <row r="12" spans="3:80" x14ac:dyDescent="0.3">
      <c r="AS12" s="33"/>
      <c r="AT12" s="33"/>
      <c r="AU12" s="33"/>
      <c r="AV12" s="33"/>
      <c r="AW12" s="33"/>
      <c r="AX12" s="33"/>
      <c r="AY12" s="33"/>
      <c r="AZ12" s="33"/>
      <c r="BA12" s="33"/>
      <c r="BB12" s="33"/>
    </row>
    <row r="13" spans="3:80" x14ac:dyDescent="0.3">
      <c r="C13" s="14" t="s">
        <v>5</v>
      </c>
      <c r="D13" s="14"/>
      <c r="E13" s="14"/>
      <c r="F13" s="14"/>
      <c r="G13" s="14"/>
      <c r="H13" s="14"/>
      <c r="I13" s="14"/>
      <c r="J13" s="14"/>
      <c r="K13" s="14"/>
      <c r="L13" s="14"/>
      <c r="M13" s="14"/>
      <c r="N13" s="14"/>
      <c r="O13" s="14"/>
      <c r="P13" s="14"/>
      <c r="Q13" s="14"/>
      <c r="R13" s="14"/>
      <c r="S13" s="14"/>
      <c r="T13" s="14"/>
      <c r="U13" s="14"/>
      <c r="V13" s="14"/>
      <c r="W13" s="14"/>
      <c r="Y13" s="28">
        <f>IF(W9-W11&gt;0,((W9-W11)/W9),0)</f>
        <v>0</v>
      </c>
      <c r="Z13" s="28"/>
      <c r="AA13" s="28"/>
      <c r="AC13" s="34">
        <f>IF(Y13&gt;70%,1,IF(Y13&gt;=30%,2,3))</f>
        <v>3</v>
      </c>
      <c r="AD13" s="34"/>
    </row>
    <row r="16" spans="3:80" x14ac:dyDescent="0.3">
      <c r="P16" s="23" t="s">
        <v>11</v>
      </c>
      <c r="Q16" s="23"/>
      <c r="R16" s="23"/>
      <c r="S16" s="23"/>
      <c r="T16" s="23"/>
      <c r="V16" s="24" t="s">
        <v>12</v>
      </c>
      <c r="W16" s="25" t="s">
        <v>13</v>
      </c>
      <c r="Y16" s="23" t="s">
        <v>14</v>
      </c>
      <c r="Z16" s="23"/>
      <c r="AA16" s="23"/>
      <c r="AB16" s="23"/>
      <c r="AC16" s="23"/>
      <c r="AE16" s="23" t="s">
        <v>28</v>
      </c>
      <c r="AF16" s="23"/>
      <c r="AG16" s="23"/>
      <c r="AI16" s="23" t="s">
        <v>15</v>
      </c>
      <c r="AJ16" s="23"/>
      <c r="AK16" s="23"/>
      <c r="AL16" s="23"/>
      <c r="AM16" s="23"/>
      <c r="AO16" s="23" t="s">
        <v>16</v>
      </c>
      <c r="AP16" s="23"/>
      <c r="AQ16" s="23"/>
      <c r="AR16" s="23"/>
      <c r="AS16" s="23"/>
      <c r="AU16" s="23" t="s">
        <v>17</v>
      </c>
      <c r="AV16" s="23"/>
      <c r="AW16" s="23"/>
      <c r="AX16" s="23"/>
      <c r="AY16" s="23"/>
      <c r="BA16" s="29" t="s">
        <v>18</v>
      </c>
      <c r="BB16" s="29"/>
      <c r="BC16" s="29"/>
      <c r="BD16" s="29"/>
      <c r="BE16" s="29"/>
    </row>
    <row r="17" spans="3:85" x14ac:dyDescent="0.3">
      <c r="P17" s="23"/>
      <c r="Q17" s="23"/>
      <c r="R17" s="23"/>
      <c r="S17" s="23"/>
      <c r="T17" s="23"/>
      <c r="V17" s="24"/>
      <c r="W17" s="25"/>
      <c r="Y17" s="23"/>
      <c r="Z17" s="23"/>
      <c r="AA17" s="23"/>
      <c r="AB17" s="23"/>
      <c r="AC17" s="23"/>
      <c r="AE17" s="23"/>
      <c r="AF17" s="23"/>
      <c r="AG17" s="23"/>
      <c r="AI17" s="23"/>
      <c r="AJ17" s="23"/>
      <c r="AK17" s="23"/>
      <c r="AL17" s="23"/>
      <c r="AM17" s="23"/>
      <c r="AO17" s="23"/>
      <c r="AP17" s="23"/>
      <c r="AQ17" s="23"/>
      <c r="AR17" s="23"/>
      <c r="AS17" s="23"/>
      <c r="AU17" s="23"/>
      <c r="AV17" s="23"/>
      <c r="AW17" s="23"/>
      <c r="AX17" s="23"/>
      <c r="AY17" s="23"/>
      <c r="BA17" s="29"/>
      <c r="BB17" s="29"/>
      <c r="BC17" s="29"/>
      <c r="BD17" s="29"/>
      <c r="BE17" s="29"/>
    </row>
    <row r="18" spans="3:85" x14ac:dyDescent="0.3">
      <c r="P18" s="23"/>
      <c r="Q18" s="23"/>
      <c r="R18" s="23"/>
      <c r="S18" s="23"/>
      <c r="T18" s="23"/>
      <c r="V18" s="24"/>
      <c r="W18" s="25"/>
      <c r="Y18" s="23"/>
      <c r="Z18" s="23"/>
      <c r="AA18" s="23"/>
      <c r="AB18" s="23"/>
      <c r="AC18" s="23"/>
      <c r="AE18" s="23"/>
      <c r="AF18" s="23"/>
      <c r="AG18" s="23"/>
      <c r="AI18" s="23"/>
      <c r="AJ18" s="23"/>
      <c r="AK18" s="23"/>
      <c r="AL18" s="23"/>
      <c r="AM18" s="23"/>
      <c r="AO18" s="23"/>
      <c r="AP18" s="23"/>
      <c r="AQ18" s="23"/>
      <c r="AR18" s="23"/>
      <c r="AS18" s="23"/>
      <c r="AU18" s="23"/>
      <c r="AV18" s="23"/>
      <c r="AW18" s="23"/>
      <c r="AX18" s="23"/>
      <c r="AY18" s="23"/>
      <c r="BA18" s="29"/>
      <c r="BB18" s="29"/>
      <c r="BC18" s="29"/>
      <c r="BD18" s="29"/>
      <c r="BE18" s="29"/>
    </row>
    <row r="19" spans="3:85" x14ac:dyDescent="0.3">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CB19" s="8" t="s">
        <v>7</v>
      </c>
      <c r="CC19" s="8" t="s">
        <v>8</v>
      </c>
      <c r="CD19" s="22" t="s">
        <v>9</v>
      </c>
      <c r="CE19" s="22"/>
      <c r="CF19" s="22" t="s">
        <v>10</v>
      </c>
      <c r="CG19" s="22"/>
    </row>
    <row r="20" spans="3:85" x14ac:dyDescent="0.3">
      <c r="C20" s="15" t="s">
        <v>6</v>
      </c>
      <c r="D20" s="15"/>
      <c r="E20" s="15"/>
      <c r="F20" s="15"/>
      <c r="G20" s="15"/>
      <c r="H20" s="15"/>
      <c r="I20" s="15"/>
      <c r="J20" s="15"/>
      <c r="K20" s="15"/>
      <c r="L20" s="15"/>
      <c r="M20" s="15"/>
      <c r="N20" s="15"/>
      <c r="P20" s="16">
        <v>0</v>
      </c>
      <c r="Q20" s="16"/>
      <c r="R20" s="16"/>
      <c r="S20" s="16"/>
      <c r="T20" s="17"/>
      <c r="U20" s="6"/>
      <c r="V20" s="10" t="s">
        <v>0</v>
      </c>
      <c r="W20" s="11"/>
      <c r="Y20" s="12">
        <f>IF(CC20=1,0,P20)</f>
        <v>0</v>
      </c>
      <c r="Z20" s="12"/>
      <c r="AA20" s="12"/>
      <c r="AB20" s="12"/>
      <c r="AC20" s="12"/>
      <c r="AD20" s="5"/>
      <c r="AE20" s="13">
        <f>IF(P20=0,0,IF($AC$4=1,CE20,CG20))</f>
        <v>0</v>
      </c>
      <c r="AF20" s="13"/>
      <c r="AG20" s="13"/>
      <c r="AH20" s="5"/>
      <c r="AI20" s="12">
        <f>IF(Y20&gt;0,0,P20*AE20)</f>
        <v>0</v>
      </c>
      <c r="AJ20" s="12"/>
      <c r="AK20" s="12"/>
      <c r="AL20" s="12"/>
      <c r="AM20" s="12"/>
      <c r="AN20" s="5"/>
      <c r="AO20" s="12">
        <f>IF(AI20&gt;0,AI20/60,0)</f>
        <v>0</v>
      </c>
      <c r="AP20" s="12"/>
      <c r="AQ20" s="12"/>
      <c r="AR20" s="12"/>
      <c r="AS20" s="12"/>
      <c r="AT20" s="5"/>
      <c r="AU20" s="12">
        <f>IF(AI20&gt;0,AI20*15%,0)</f>
        <v>0</v>
      </c>
      <c r="AV20" s="12"/>
      <c r="AW20" s="12"/>
      <c r="AX20" s="12"/>
      <c r="AY20" s="12"/>
      <c r="AZ20" s="5"/>
      <c r="BA20" s="12">
        <f>IF(AI20&gt;0,AI20-AU20,0)</f>
        <v>0</v>
      </c>
      <c r="BB20" s="12"/>
      <c r="BC20" s="12"/>
      <c r="BD20" s="12"/>
      <c r="BE20" s="12"/>
      <c r="CB20" s="8">
        <f>IF($Z$7=$CB$3,1,0)</f>
        <v>1</v>
      </c>
      <c r="CC20" s="8">
        <f>IF(V20=$CB$3,1,0)</f>
        <v>1</v>
      </c>
      <c r="CD20" s="8">
        <f>IF($Y$13&gt;70%,1,IF($Y$13&gt;=30%,2,3))</f>
        <v>3</v>
      </c>
      <c r="CE20" s="9">
        <f>IF(Y20&gt;0,0,IF(CB20=0,50%,IF(CD20=1,25%,IF(CD20=2,33.3%,50%))))</f>
        <v>0.5</v>
      </c>
      <c r="CF20" s="8">
        <f>IF($Y$13&gt;30%,1,2)</f>
        <v>2</v>
      </c>
      <c r="CG20" s="9">
        <f>IF(Y20&gt;0,0,IF(CB20=0,33.3%,IF(CF20=1,25%,33.3%)))</f>
        <v>0.33299999999999996</v>
      </c>
    </row>
    <row r="21" spans="3:85" x14ac:dyDescent="0.3">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row>
    <row r="22" spans="3:85" x14ac:dyDescent="0.3">
      <c r="C22" s="15" t="s">
        <v>19</v>
      </c>
      <c r="D22" s="15"/>
      <c r="E22" s="15"/>
      <c r="F22" s="15"/>
      <c r="G22" s="15"/>
      <c r="H22" s="15"/>
      <c r="I22" s="15"/>
      <c r="J22" s="15"/>
      <c r="K22" s="15"/>
      <c r="L22" s="15"/>
      <c r="M22" s="15"/>
      <c r="N22" s="15"/>
      <c r="P22" s="16"/>
      <c r="Q22" s="16"/>
      <c r="R22" s="16"/>
      <c r="S22" s="16"/>
      <c r="T22" s="17"/>
      <c r="U22" s="6"/>
      <c r="V22" s="10" t="s">
        <v>0</v>
      </c>
      <c r="W22" s="11"/>
      <c r="Y22" s="12">
        <f>IF(CC22=1,0,P22)</f>
        <v>0</v>
      </c>
      <c r="Z22" s="12"/>
      <c r="AA22" s="12"/>
      <c r="AB22" s="12"/>
      <c r="AC22" s="12"/>
      <c r="AD22" s="5"/>
      <c r="AE22" s="13">
        <f>IF(P22=0,0,IF($AC$4=1,CE22,CG22))</f>
        <v>0</v>
      </c>
      <c r="AF22" s="13"/>
      <c r="AG22" s="13"/>
      <c r="AH22" s="5"/>
      <c r="AI22" s="12">
        <f>IF(Y22&gt;0,0,P22*AE22)</f>
        <v>0</v>
      </c>
      <c r="AJ22" s="12"/>
      <c r="AK22" s="12"/>
      <c r="AL22" s="12"/>
      <c r="AM22" s="12"/>
      <c r="AN22" s="5"/>
      <c r="AO22" s="12">
        <f>IF(AI22&gt;0,AI22/60,0)</f>
        <v>0</v>
      </c>
      <c r="AP22" s="12"/>
      <c r="AQ22" s="12"/>
      <c r="AR22" s="12"/>
      <c r="AS22" s="12"/>
      <c r="AT22" s="5"/>
      <c r="AU22" s="12">
        <f>IF(AI22&gt;0,AI22*15%,0)</f>
        <v>0</v>
      </c>
      <c r="AV22" s="12"/>
      <c r="AW22" s="12"/>
      <c r="AX22" s="12"/>
      <c r="AY22" s="12"/>
      <c r="AZ22" s="5"/>
      <c r="BA22" s="12">
        <f>IF(AI22&gt;0,AI22-AU22,0)</f>
        <v>0</v>
      </c>
      <c r="BB22" s="12"/>
      <c r="BC22" s="12"/>
      <c r="BD22" s="12"/>
      <c r="BE22" s="12"/>
      <c r="CB22" s="8">
        <f>IF($Z$7=$CB$3,1,0)</f>
        <v>1</v>
      </c>
      <c r="CC22" s="8">
        <f>IF(V22=$CB$3,1,0)</f>
        <v>1</v>
      </c>
      <c r="CD22" s="8">
        <f>IF($Y$13&gt;70%,1,IF($Y$13&gt;=30%,2,3))</f>
        <v>3</v>
      </c>
      <c r="CE22" s="9">
        <f>IF(Y22&gt;0,0,IF(CB22=0,50%,IF(CD22=1,25%,IF(CD22=2,33.3%,50%))))</f>
        <v>0.5</v>
      </c>
      <c r="CF22" s="8">
        <f>IF($Y$13&gt;30%,1,2)</f>
        <v>2</v>
      </c>
      <c r="CG22" s="9">
        <f>IF(Y22&gt;0,0,IF(CB22=0,33.3%,IF(CF22=1,25%,33.3%)))</f>
        <v>0.33299999999999996</v>
      </c>
    </row>
    <row r="23" spans="3:85" x14ac:dyDescent="0.3">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row>
    <row r="24" spans="3:85" x14ac:dyDescent="0.3">
      <c r="C24" s="15" t="s">
        <v>20</v>
      </c>
      <c r="D24" s="15"/>
      <c r="E24" s="15"/>
      <c r="F24" s="15"/>
      <c r="G24" s="15"/>
      <c r="H24" s="15"/>
      <c r="I24" s="15"/>
      <c r="J24" s="15"/>
      <c r="K24" s="15"/>
      <c r="L24" s="15"/>
      <c r="M24" s="15"/>
      <c r="N24" s="15"/>
      <c r="P24" s="16">
        <v>0</v>
      </c>
      <c r="Q24" s="16"/>
      <c r="R24" s="16"/>
      <c r="S24" s="16"/>
      <c r="T24" s="17"/>
      <c r="U24" s="6"/>
      <c r="V24" s="10" t="s">
        <v>0</v>
      </c>
      <c r="W24" s="11"/>
      <c r="Y24" s="12">
        <f>IF(CC24=1,0,P24)</f>
        <v>0</v>
      </c>
      <c r="Z24" s="12"/>
      <c r="AA24" s="12"/>
      <c r="AB24" s="12"/>
      <c r="AC24" s="12"/>
      <c r="AD24" s="5"/>
      <c r="AE24" s="13">
        <f>IF(P24=0,0,IF($AC$4=1,CE24,CG24))</f>
        <v>0</v>
      </c>
      <c r="AF24" s="13"/>
      <c r="AG24" s="13"/>
      <c r="AH24" s="5"/>
      <c r="AI24" s="12">
        <f>IF(Y24&gt;0,0,P24*AE24)</f>
        <v>0</v>
      </c>
      <c r="AJ24" s="12"/>
      <c r="AK24" s="12"/>
      <c r="AL24" s="12"/>
      <c r="AM24" s="12"/>
      <c r="AN24" s="5"/>
      <c r="AO24" s="12">
        <f>IF(AI24&gt;0,AI24/60,0)</f>
        <v>0</v>
      </c>
      <c r="AP24" s="12"/>
      <c r="AQ24" s="12"/>
      <c r="AR24" s="12"/>
      <c r="AS24" s="12"/>
      <c r="AT24" s="5"/>
      <c r="AU24" s="12">
        <f>IF(AI24&gt;0,AI24*15%,0)</f>
        <v>0</v>
      </c>
      <c r="AV24" s="12"/>
      <c r="AW24" s="12"/>
      <c r="AX24" s="12"/>
      <c r="AY24" s="12"/>
      <c r="AZ24" s="5"/>
      <c r="BA24" s="12">
        <f>IF(AI24&gt;0,AI24-AU24,0)</f>
        <v>0</v>
      </c>
      <c r="BB24" s="12"/>
      <c r="BC24" s="12"/>
      <c r="BD24" s="12"/>
      <c r="BE24" s="12"/>
      <c r="CB24" s="8">
        <f>IF($Z$7=$CB$3,1,0)</f>
        <v>1</v>
      </c>
      <c r="CC24" s="8">
        <f>IF(V24=$CB$3,1,0)</f>
        <v>1</v>
      </c>
      <c r="CD24" s="8">
        <f>IF($Y$13&gt;70%,1,IF($Y$13&gt;=30%,2,3))</f>
        <v>3</v>
      </c>
      <c r="CE24" s="9">
        <f>IF(Y24&gt;0,0,IF(CB24=0,50%,IF(CD24=1,25%,IF(CD24=2,33.3%,50%))))</f>
        <v>0.5</v>
      </c>
      <c r="CF24" s="8">
        <f>IF($Y$13&gt;30%,1,2)</f>
        <v>2</v>
      </c>
      <c r="CG24" s="9">
        <f>IF(Y24&gt;0,0,IF(CB24=0,33.3%,IF(CF24=1,25%,33.3%)))</f>
        <v>0.33299999999999996</v>
      </c>
    </row>
    <row r="25" spans="3:85" x14ac:dyDescent="0.3">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row>
    <row r="26" spans="3:85" x14ac:dyDescent="0.3">
      <c r="C26" s="15" t="s">
        <v>21</v>
      </c>
      <c r="D26" s="15"/>
      <c r="E26" s="15"/>
      <c r="F26" s="15"/>
      <c r="G26" s="15"/>
      <c r="H26" s="15"/>
      <c r="I26" s="15"/>
      <c r="J26" s="15"/>
      <c r="K26" s="15"/>
      <c r="L26" s="15"/>
      <c r="M26" s="15"/>
      <c r="N26" s="15"/>
      <c r="P26" s="16"/>
      <c r="Q26" s="16"/>
      <c r="R26" s="16"/>
      <c r="S26" s="16"/>
      <c r="T26" s="17"/>
      <c r="U26" s="6"/>
      <c r="V26" s="10" t="s">
        <v>0</v>
      </c>
      <c r="W26" s="11"/>
      <c r="Y26" s="12">
        <f>IF(CC26=1,0,P26)</f>
        <v>0</v>
      </c>
      <c r="Z26" s="12"/>
      <c r="AA26" s="12"/>
      <c r="AB26" s="12"/>
      <c r="AC26" s="12"/>
      <c r="AD26" s="5"/>
      <c r="AE26" s="13">
        <f>IF(P26=0,0,IF($AC$4=1,CE26,CG26))</f>
        <v>0</v>
      </c>
      <c r="AF26" s="13"/>
      <c r="AG26" s="13"/>
      <c r="AH26" s="5"/>
      <c r="AI26" s="12">
        <f>IF(Y26&gt;0,0,P26*AE26)</f>
        <v>0</v>
      </c>
      <c r="AJ26" s="12"/>
      <c r="AK26" s="12"/>
      <c r="AL26" s="12"/>
      <c r="AM26" s="12"/>
      <c r="AN26" s="5"/>
      <c r="AO26" s="12">
        <f>IF(AI26&gt;0,AI26/60,0)</f>
        <v>0</v>
      </c>
      <c r="AP26" s="12"/>
      <c r="AQ26" s="12"/>
      <c r="AR26" s="12"/>
      <c r="AS26" s="12"/>
      <c r="AT26" s="5"/>
      <c r="AU26" s="12">
        <f>IF(AI26&gt;0,AI26*15%,0)</f>
        <v>0</v>
      </c>
      <c r="AV26" s="12"/>
      <c r="AW26" s="12"/>
      <c r="AX26" s="12"/>
      <c r="AY26" s="12"/>
      <c r="AZ26" s="5"/>
      <c r="BA26" s="12">
        <f>IF(AI26&gt;0,AI26-AU26,0)</f>
        <v>0</v>
      </c>
      <c r="BB26" s="12"/>
      <c r="BC26" s="12"/>
      <c r="BD26" s="12"/>
      <c r="BE26" s="12"/>
      <c r="CB26" s="8">
        <f>IF($Z$7=$CB$3,1,0)</f>
        <v>1</v>
      </c>
      <c r="CC26" s="8">
        <f>IF(V26=$CB$3,1,0)</f>
        <v>1</v>
      </c>
      <c r="CD26" s="8">
        <f>IF($Y$13&gt;70%,1,IF($Y$13&gt;=30%,2,3))</f>
        <v>3</v>
      </c>
      <c r="CE26" s="9">
        <f>IF(Y26&gt;0,0,IF(CB26=0,50%,IF(CD26=1,25%,IF(CD26=2,33.3%,50%))))</f>
        <v>0.5</v>
      </c>
      <c r="CF26" s="8">
        <f>IF($Y$13&gt;30%,1,2)</f>
        <v>2</v>
      </c>
      <c r="CG26" s="9">
        <f>IF(Y26&gt;0,0,IF(CB26=0,33.3%,IF(CF26=1,25%,33.3%)))</f>
        <v>0.33299999999999996</v>
      </c>
    </row>
    <row r="27" spans="3:85" x14ac:dyDescent="0.3">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row>
    <row r="28" spans="3:85" x14ac:dyDescent="0.3">
      <c r="C28" s="15" t="s">
        <v>22</v>
      </c>
      <c r="D28" s="15"/>
      <c r="E28" s="15"/>
      <c r="F28" s="15"/>
      <c r="G28" s="15"/>
      <c r="H28" s="15"/>
      <c r="I28" s="15"/>
      <c r="J28" s="15"/>
      <c r="K28" s="15"/>
      <c r="L28" s="15"/>
      <c r="M28" s="15"/>
      <c r="N28" s="15"/>
      <c r="P28" s="16">
        <v>0</v>
      </c>
      <c r="Q28" s="16"/>
      <c r="R28" s="16"/>
      <c r="S28" s="16"/>
      <c r="T28" s="17"/>
      <c r="U28" s="6"/>
      <c r="V28" s="10" t="s">
        <v>0</v>
      </c>
      <c r="W28" s="11"/>
      <c r="Y28" s="12">
        <f>IF(CC28=1,0,P28)</f>
        <v>0</v>
      </c>
      <c r="Z28" s="12"/>
      <c r="AA28" s="12"/>
      <c r="AB28" s="12"/>
      <c r="AC28" s="12"/>
      <c r="AD28" s="5"/>
      <c r="AE28" s="13">
        <f>IF(P28=0,0,IF($AC$4=1,CE28,CG28))</f>
        <v>0</v>
      </c>
      <c r="AF28" s="13"/>
      <c r="AG28" s="13"/>
      <c r="AH28" s="5"/>
      <c r="AI28" s="12">
        <f>IF(Y28&gt;0,0,P28*AE28)</f>
        <v>0</v>
      </c>
      <c r="AJ28" s="12"/>
      <c r="AK28" s="12"/>
      <c r="AL28" s="12"/>
      <c r="AM28" s="12"/>
      <c r="AN28" s="5"/>
      <c r="AO28" s="12">
        <f>IF(AI28&gt;0,AI28/60,0)</f>
        <v>0</v>
      </c>
      <c r="AP28" s="12"/>
      <c r="AQ28" s="12"/>
      <c r="AR28" s="12"/>
      <c r="AS28" s="12"/>
      <c r="AT28" s="5"/>
      <c r="AU28" s="12">
        <f>IF(AI28&gt;0,AI28*15%,0)</f>
        <v>0</v>
      </c>
      <c r="AV28" s="12"/>
      <c r="AW28" s="12"/>
      <c r="AX28" s="12"/>
      <c r="AY28" s="12"/>
      <c r="AZ28" s="5"/>
      <c r="BA28" s="12">
        <f>IF(AI28&gt;0,AI28-AU28,0)</f>
        <v>0</v>
      </c>
      <c r="BB28" s="12"/>
      <c r="BC28" s="12"/>
      <c r="BD28" s="12"/>
      <c r="BE28" s="12"/>
      <c r="CB28" s="8">
        <f>IF($Z$7=$CB$3,1,0)</f>
        <v>1</v>
      </c>
      <c r="CC28" s="8">
        <f>IF(V28=$CB$3,1,0)</f>
        <v>1</v>
      </c>
      <c r="CD28" s="8">
        <f>IF($Y$13&gt;70%,1,IF($Y$13&gt;=30%,2,3))</f>
        <v>3</v>
      </c>
      <c r="CE28" s="9">
        <f>IF(Y28&gt;0,0,IF(CB28=0,50%,IF(CD28=1,25%,IF(CD28=2,33.3%,50%))))</f>
        <v>0.5</v>
      </c>
      <c r="CF28" s="8">
        <f>IF($Y$13&gt;30%,1,2)</f>
        <v>2</v>
      </c>
      <c r="CG28" s="9">
        <f>IF(Y28&gt;0,0,IF(CB28=0,33.3%,IF(CF28=1,25%,33.3%)))</f>
        <v>0.33299999999999996</v>
      </c>
    </row>
    <row r="29" spans="3:85" x14ac:dyDescent="0.3">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row>
    <row r="30" spans="3:85" x14ac:dyDescent="0.3">
      <c r="C30" s="15" t="s">
        <v>23</v>
      </c>
      <c r="D30" s="15"/>
      <c r="E30" s="15"/>
      <c r="F30" s="15"/>
      <c r="G30" s="15"/>
      <c r="H30" s="15"/>
      <c r="I30" s="15"/>
      <c r="J30" s="15"/>
      <c r="K30" s="15"/>
      <c r="L30" s="15"/>
      <c r="M30" s="15"/>
      <c r="N30" s="15"/>
      <c r="P30" s="16">
        <v>0</v>
      </c>
      <c r="Q30" s="16"/>
      <c r="R30" s="16"/>
      <c r="S30" s="16"/>
      <c r="T30" s="17"/>
      <c r="U30" s="6"/>
      <c r="V30" s="10" t="s">
        <v>0</v>
      </c>
      <c r="W30" s="11"/>
      <c r="Y30" s="12">
        <f>IF(CC30=1,0,P30)</f>
        <v>0</v>
      </c>
      <c r="Z30" s="12"/>
      <c r="AA30" s="12"/>
      <c r="AB30" s="12"/>
      <c r="AC30" s="12"/>
      <c r="AD30" s="5"/>
      <c r="AE30" s="13">
        <f>IF(P30=0,0,IF($AC$4=1,CE30,CG30))</f>
        <v>0</v>
      </c>
      <c r="AF30" s="13"/>
      <c r="AG30" s="13"/>
      <c r="AH30" s="5"/>
      <c r="AI30" s="12">
        <f>IF(Y30&gt;0,0,P30*AE30)</f>
        <v>0</v>
      </c>
      <c r="AJ30" s="12"/>
      <c r="AK30" s="12"/>
      <c r="AL30" s="12"/>
      <c r="AM30" s="12"/>
      <c r="AN30" s="5"/>
      <c r="AO30" s="12">
        <f>IF(AI30&gt;0,AI30/60,0)</f>
        <v>0</v>
      </c>
      <c r="AP30" s="12"/>
      <c r="AQ30" s="12"/>
      <c r="AR30" s="12"/>
      <c r="AS30" s="12"/>
      <c r="AT30" s="5"/>
      <c r="AU30" s="12">
        <f>IF(AI30&gt;0,AI30*15%,0)</f>
        <v>0</v>
      </c>
      <c r="AV30" s="12"/>
      <c r="AW30" s="12"/>
      <c r="AX30" s="12"/>
      <c r="AY30" s="12"/>
      <c r="AZ30" s="5"/>
      <c r="BA30" s="12">
        <f>IF(AI30&gt;0,AI30-AU30,0)</f>
        <v>0</v>
      </c>
      <c r="BB30" s="12"/>
      <c r="BC30" s="12"/>
      <c r="BD30" s="12"/>
      <c r="BE30" s="12"/>
      <c r="CB30" s="8">
        <f>IF($Z$7=$CB$3,1,0)</f>
        <v>1</v>
      </c>
      <c r="CC30" s="8">
        <f>IF(V30=$CB$3,1,0)</f>
        <v>1</v>
      </c>
      <c r="CD30" s="8">
        <f>IF($Y$13&gt;70%,1,IF($Y$13&gt;=30%,2,3))</f>
        <v>3</v>
      </c>
      <c r="CE30" s="9">
        <f>IF(Y30&gt;0,0,IF(CB30=0,50%,IF(CD30=1,25%,IF(CD30=2,33.3%,50%))))</f>
        <v>0.5</v>
      </c>
      <c r="CF30" s="8">
        <f>IF($Y$13&gt;30%,1,2)</f>
        <v>2</v>
      </c>
      <c r="CG30" s="9">
        <f>IF(Y30&gt;0,0,IF(CB30=0,33.3%,IF(CF30=1,25%,33.3%)))</f>
        <v>0.33299999999999996</v>
      </c>
    </row>
    <row r="31" spans="3:85" x14ac:dyDescent="0.3">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row>
    <row r="32" spans="3:85" x14ac:dyDescent="0.3">
      <c r="C32" s="15" t="s">
        <v>24</v>
      </c>
      <c r="D32" s="15"/>
      <c r="E32" s="15"/>
      <c r="F32" s="15"/>
      <c r="G32" s="15"/>
      <c r="H32" s="15"/>
      <c r="I32" s="15"/>
      <c r="J32" s="15"/>
      <c r="K32" s="15"/>
      <c r="L32" s="15"/>
      <c r="M32" s="15"/>
      <c r="N32" s="15"/>
      <c r="P32" s="16"/>
      <c r="Q32" s="16"/>
      <c r="R32" s="16"/>
      <c r="S32" s="16"/>
      <c r="T32" s="17"/>
      <c r="U32" s="6"/>
      <c r="V32" s="10" t="s">
        <v>0</v>
      </c>
      <c r="W32" s="11"/>
      <c r="Y32" s="12">
        <f>IF(CC32=1,0,P32)</f>
        <v>0</v>
      </c>
      <c r="Z32" s="12"/>
      <c r="AA32" s="12"/>
      <c r="AB32" s="12"/>
      <c r="AC32" s="12"/>
      <c r="AD32" s="5"/>
      <c r="AE32" s="13">
        <f>IF(P32=0,0,IF($AC$4=1,CE32,CG32))</f>
        <v>0</v>
      </c>
      <c r="AF32" s="13"/>
      <c r="AG32" s="13"/>
      <c r="AH32" s="5"/>
      <c r="AI32" s="12">
        <f>IF(Y32&gt;0,0,P32*AE32)</f>
        <v>0</v>
      </c>
      <c r="AJ32" s="12"/>
      <c r="AK32" s="12"/>
      <c r="AL32" s="12"/>
      <c r="AM32" s="12"/>
      <c r="AN32" s="5"/>
      <c r="AO32" s="12">
        <f>IF(AI32&gt;0,AI32/60,0)</f>
        <v>0</v>
      </c>
      <c r="AP32" s="12"/>
      <c r="AQ32" s="12"/>
      <c r="AR32" s="12"/>
      <c r="AS32" s="12"/>
      <c r="AT32" s="5"/>
      <c r="AU32" s="12">
        <f>IF(AI32&gt;0,AI32*15%,0)</f>
        <v>0</v>
      </c>
      <c r="AV32" s="12"/>
      <c r="AW32" s="12"/>
      <c r="AX32" s="12"/>
      <c r="AY32" s="12"/>
      <c r="AZ32" s="5"/>
      <c r="BA32" s="12">
        <f>IF(AI32&gt;0,AI32-AU32,0)</f>
        <v>0</v>
      </c>
      <c r="BB32" s="12"/>
      <c r="BC32" s="12"/>
      <c r="BD32" s="12"/>
      <c r="BE32" s="12"/>
      <c r="CB32" s="8">
        <f>IF($Z$7=$CB$3,1,0)</f>
        <v>1</v>
      </c>
      <c r="CC32" s="8">
        <f>IF(V32=$CB$3,1,0)</f>
        <v>1</v>
      </c>
      <c r="CD32" s="8">
        <f>IF($Y$13&gt;70%,1,IF($Y$13&gt;=30%,2,3))</f>
        <v>3</v>
      </c>
      <c r="CE32" s="9">
        <f>IF(Y32&gt;0,0,IF(CB32=0,50%,IF(CD32=1,25%,IF(CD32=2,33.3%,50%))))</f>
        <v>0.5</v>
      </c>
      <c r="CF32" s="8">
        <f>IF($Y$13&gt;30%,1,2)</f>
        <v>2</v>
      </c>
      <c r="CG32" s="9">
        <f>IF(Y32&gt;0,0,IF(CB32=0,33.3%,IF(CF32=1,25%,33.3%)))</f>
        <v>0.33299999999999996</v>
      </c>
    </row>
    <row r="33" spans="16:57" x14ac:dyDescent="0.3">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row>
    <row r="34" spans="16:57" x14ac:dyDescent="0.3">
      <c r="P34" s="31">
        <f>P20+P22+P24+P26+P28+P30+P32</f>
        <v>0</v>
      </c>
      <c r="Q34" s="31"/>
      <c r="R34" s="31"/>
      <c r="S34" s="31"/>
      <c r="T34" s="31"/>
      <c r="Y34" s="31">
        <f>Y20+Y22+Y24+Y26+Y28+Y30+Y32</f>
        <v>0</v>
      </c>
      <c r="Z34" s="31"/>
      <c r="AA34" s="31"/>
      <c r="AB34" s="31"/>
      <c r="AC34" s="31"/>
      <c r="AD34" s="5"/>
      <c r="AE34" s="5"/>
      <c r="AF34" s="5"/>
      <c r="AG34" s="5"/>
      <c r="AH34" s="5"/>
      <c r="AI34" s="31">
        <f>AI20+AI22+AI24+AI26+AI28+AI30+AI32</f>
        <v>0</v>
      </c>
      <c r="AJ34" s="31"/>
      <c r="AK34" s="31"/>
      <c r="AL34" s="31"/>
      <c r="AM34" s="31"/>
      <c r="AN34" s="5"/>
      <c r="AO34" s="31">
        <f>AO20+AO22+AO24+AO26+AO28+AO30+AO32</f>
        <v>0</v>
      </c>
      <c r="AP34" s="31"/>
      <c r="AQ34" s="31"/>
      <c r="AR34" s="31"/>
      <c r="AS34" s="31"/>
      <c r="AT34" s="5"/>
      <c r="AU34" s="31">
        <f>AU20+AU22+AU24+AU26+AU28+AU30+AU32</f>
        <v>0</v>
      </c>
      <c r="AV34" s="31"/>
      <c r="AW34" s="31"/>
      <c r="AX34" s="31"/>
      <c r="AY34" s="31"/>
      <c r="AZ34" s="5"/>
      <c r="BA34" s="31">
        <f>BA20+BA22+BA24+BA26+BA28+BA30+BA32</f>
        <v>0</v>
      </c>
      <c r="BB34" s="31"/>
      <c r="BC34" s="31"/>
      <c r="BD34" s="31"/>
      <c r="BE34" s="31"/>
    </row>
    <row r="39" spans="16:57" ht="16.5" customHeight="1" x14ac:dyDescent="0.3"/>
  </sheetData>
  <sheetProtection algorithmName="SHA-512" hashValue="nNlK2gmRifxOVo1pObFoxj7v6TBG/gZINn6kUhfuGAGObaAXn3hVeG4mQYai4zGozCYWpWIhPnd4JWrpQRvTWQ==" saltValue="rAx3uaeCgB2Db6Jguqa/Mg==" spinCount="100000" sheet="1" objects="1" scenarios="1" selectLockedCells="1"/>
  <mergeCells count="93">
    <mergeCell ref="AS8:BB8"/>
    <mergeCell ref="AS9:BB12"/>
    <mergeCell ref="AC13:AD13"/>
    <mergeCell ref="AI32:AM32"/>
    <mergeCell ref="AO32:AS32"/>
    <mergeCell ref="AU32:AY32"/>
    <mergeCell ref="BA32:BE32"/>
    <mergeCell ref="AI28:AM28"/>
    <mergeCell ref="AO28:AS28"/>
    <mergeCell ref="AU28:AY28"/>
    <mergeCell ref="BA28:BE28"/>
    <mergeCell ref="AI30:AM30"/>
    <mergeCell ref="AO30:AS30"/>
    <mergeCell ref="AU30:AY30"/>
    <mergeCell ref="BA30:BE30"/>
    <mergeCell ref="BA24:BE24"/>
    <mergeCell ref="BA34:BE34"/>
    <mergeCell ref="C32:N32"/>
    <mergeCell ref="P32:T32"/>
    <mergeCell ref="V32:W32"/>
    <mergeCell ref="Y32:AC32"/>
    <mergeCell ref="AE32:AG32"/>
    <mergeCell ref="P34:T34"/>
    <mergeCell ref="Y34:AC34"/>
    <mergeCell ref="AI34:AM34"/>
    <mergeCell ref="AO34:AS34"/>
    <mergeCell ref="AU34:AY34"/>
    <mergeCell ref="C30:N30"/>
    <mergeCell ref="P30:T30"/>
    <mergeCell ref="V30:W30"/>
    <mergeCell ref="Y30:AC30"/>
    <mergeCell ref="AE30:AG30"/>
    <mergeCell ref="C28:N28"/>
    <mergeCell ref="P28:T28"/>
    <mergeCell ref="V28:W28"/>
    <mergeCell ref="Y28:AC28"/>
    <mergeCell ref="AE28:AG28"/>
    <mergeCell ref="AI26:AM26"/>
    <mergeCell ref="AO26:AS26"/>
    <mergeCell ref="AU26:AY26"/>
    <mergeCell ref="BA26:BE26"/>
    <mergeCell ref="C24:N24"/>
    <mergeCell ref="P24:T24"/>
    <mergeCell ref="V24:W24"/>
    <mergeCell ref="Y24:AC24"/>
    <mergeCell ref="AE24:AG24"/>
    <mergeCell ref="C26:N26"/>
    <mergeCell ref="P26:T26"/>
    <mergeCell ref="V26:W26"/>
    <mergeCell ref="Y26:AC26"/>
    <mergeCell ref="AE26:AG26"/>
    <mergeCell ref="AI16:AM18"/>
    <mergeCell ref="AO16:AS18"/>
    <mergeCell ref="AU16:AY18"/>
    <mergeCell ref="AI24:AM24"/>
    <mergeCell ref="AO24:AS24"/>
    <mergeCell ref="AU24:AY24"/>
    <mergeCell ref="AI22:AM22"/>
    <mergeCell ref="AO22:AS22"/>
    <mergeCell ref="AU22:AY22"/>
    <mergeCell ref="BA22:BE22"/>
    <mergeCell ref="AI20:AM20"/>
    <mergeCell ref="AO20:AS20"/>
    <mergeCell ref="AU20:AY20"/>
    <mergeCell ref="BA20:BE20"/>
    <mergeCell ref="C22:N22"/>
    <mergeCell ref="P22:T22"/>
    <mergeCell ref="V22:W22"/>
    <mergeCell ref="Y22:AC22"/>
    <mergeCell ref="AE22:AG22"/>
    <mergeCell ref="C3:AA5"/>
    <mergeCell ref="C7:X7"/>
    <mergeCell ref="Z7:AA7"/>
    <mergeCell ref="CD19:CE19"/>
    <mergeCell ref="CF19:CG19"/>
    <mergeCell ref="P16:T18"/>
    <mergeCell ref="V16:V18"/>
    <mergeCell ref="W16:W18"/>
    <mergeCell ref="Y16:AC18"/>
    <mergeCell ref="AE16:AG18"/>
    <mergeCell ref="W9:AA9"/>
    <mergeCell ref="W11:AA11"/>
    <mergeCell ref="Y13:AA13"/>
    <mergeCell ref="C13:W13"/>
    <mergeCell ref="BA16:BE18"/>
    <mergeCell ref="AS6:BB6"/>
    <mergeCell ref="V20:W20"/>
    <mergeCell ref="Y20:AC20"/>
    <mergeCell ref="AE20:AG20"/>
    <mergeCell ref="C9:U9"/>
    <mergeCell ref="C11:U11"/>
    <mergeCell ref="C20:N20"/>
    <mergeCell ref="P20:T20"/>
  </mergeCells>
  <phoneticPr fontId="3" type="noConversion"/>
  <conditionalFormatting sqref="Z7:AA7">
    <cfRule type="containsText" dxfId="18" priority="22" operator="containsText" text="ΝΑΙ">
      <formula>NOT(ISERROR(SEARCH("ΝΑΙ",Z7)))</formula>
    </cfRule>
    <cfRule type="containsText" dxfId="17" priority="23" operator="containsText" text="ΟΧΙ">
      <formula>NOT(ISERROR(SEARCH("ΟΧΙ",Z7)))</formula>
    </cfRule>
  </conditionalFormatting>
  <conditionalFormatting sqref="V20:W20">
    <cfRule type="containsText" dxfId="16" priority="20" operator="containsText" text="ΝΑΙ">
      <formula>NOT(ISERROR(SEARCH("ΝΑΙ",V20)))</formula>
    </cfRule>
    <cfRule type="containsText" dxfId="15" priority="21" operator="containsText" text="ΟΧΙ">
      <formula>NOT(ISERROR(SEARCH("ΟΧΙ",V20)))</formula>
    </cfRule>
  </conditionalFormatting>
  <conditionalFormatting sqref="V22:W22">
    <cfRule type="containsText" dxfId="14" priority="18" operator="containsText" text="ΝΑΙ">
      <formula>NOT(ISERROR(SEARCH("ΝΑΙ",V22)))</formula>
    </cfRule>
    <cfRule type="containsText" dxfId="13" priority="19" operator="containsText" text="ΟΧΙ">
      <formula>NOT(ISERROR(SEARCH("ΟΧΙ",V22)))</formula>
    </cfRule>
  </conditionalFormatting>
  <conditionalFormatting sqref="V24:W24">
    <cfRule type="containsText" dxfId="12" priority="16" operator="containsText" text="ΝΑΙ">
      <formula>NOT(ISERROR(SEARCH("ΝΑΙ",V24)))</formula>
    </cfRule>
    <cfRule type="containsText" dxfId="11" priority="17" operator="containsText" text="ΟΧΙ">
      <formula>NOT(ISERROR(SEARCH("ΟΧΙ",V24)))</formula>
    </cfRule>
  </conditionalFormatting>
  <conditionalFormatting sqref="V26:W26">
    <cfRule type="containsText" dxfId="10" priority="14" operator="containsText" text="ΝΑΙ">
      <formula>NOT(ISERROR(SEARCH("ΝΑΙ",V26)))</formula>
    </cfRule>
    <cfRule type="containsText" dxfId="9" priority="15" operator="containsText" text="ΟΧΙ">
      <formula>NOT(ISERROR(SEARCH("ΟΧΙ",V26)))</formula>
    </cfRule>
  </conditionalFormatting>
  <conditionalFormatting sqref="V28:W28">
    <cfRule type="containsText" dxfId="8" priority="12" operator="containsText" text="ΝΑΙ">
      <formula>NOT(ISERROR(SEARCH("ΝΑΙ",V28)))</formula>
    </cfRule>
    <cfRule type="containsText" dxfId="7" priority="13" operator="containsText" text="ΟΧΙ">
      <formula>NOT(ISERROR(SEARCH("ΟΧΙ",V28)))</formula>
    </cfRule>
  </conditionalFormatting>
  <conditionalFormatting sqref="V30:W30">
    <cfRule type="containsText" dxfId="6" priority="10" operator="containsText" text="ΝΑΙ">
      <formula>NOT(ISERROR(SEARCH("ΝΑΙ",V30)))</formula>
    </cfRule>
    <cfRule type="containsText" dxfId="5" priority="11" operator="containsText" text="ΟΧΙ">
      <formula>NOT(ISERROR(SEARCH("ΟΧΙ",V30)))</formula>
    </cfRule>
  </conditionalFormatting>
  <conditionalFormatting sqref="V32:W32">
    <cfRule type="containsText" dxfId="4" priority="8" operator="containsText" text="ΝΑΙ">
      <formula>NOT(ISERROR(SEARCH("ΝΑΙ",V32)))</formula>
    </cfRule>
    <cfRule type="containsText" dxfId="3" priority="9" operator="containsText" text="ΟΧΙ">
      <formula>NOT(ISERROR(SEARCH("ΟΧΙ",V32)))</formula>
    </cfRule>
  </conditionalFormatting>
  <conditionalFormatting sqref="Y22:AC22">
    <cfRule type="cellIs" dxfId="2" priority="7" operator="greaterThan">
      <formula>0</formula>
    </cfRule>
  </conditionalFormatting>
  <conditionalFormatting sqref="Y34:AC34">
    <cfRule type="cellIs" dxfId="1" priority="6" operator="greaterThan">
      <formula>0</formula>
    </cfRule>
  </conditionalFormatting>
  <conditionalFormatting sqref="Y20:AC20 Y24:AC24 Y26:AC26 Y28:AC28 Y30:AC30 Y32:AC32">
    <cfRule type="cellIs" dxfId="0" priority="5" operator="greaterThan">
      <formula>0</formula>
    </cfRule>
  </conditionalFormatting>
  <conditionalFormatting sqref="AH22">
    <cfRule type="iconSet" priority="4">
      <iconSet iconSet="3Symbols">
        <cfvo type="percent" val="0"/>
        <cfvo type="percent" val="33"/>
        <cfvo type="percent" val="67"/>
      </iconSet>
    </cfRule>
  </conditionalFormatting>
  <dataValidations count="16">
    <dataValidation type="list" showInputMessage="1" showErrorMessage="1" promptTitle="Ζημιές προ φόρων ή ΚΤΕΛ" prompt="Επιλέξτε ΝΑι εφόσον η επιχείρηση παρουσίασε ζημιές προ φόρων το φορολογικό έτος 2020. αν η χρήση δεν έληξε 31 Δεκεμβρίου για τον υπολογισμό της ζημιάς λαμβάνεται υπόψη η χρήση που λήγει από τις 1.7.2020 έως και τις 30.6.2021" sqref="Z7:AA7" xr:uid="{00000000-0002-0000-0000-000000000000}">
      <formula1>$CB$1:$CB$3</formula1>
    </dataValidation>
    <dataValidation type="list" showInputMessage="1" showErrorMessage="1" promptTitle="Διατήρηση θέσεων εργασίας" prompt="Επιλέξτε ΝΑΙ εφόσον η επιχείρηση διατήρησε τις θέσεις εργασίας (εκπλήρωσε τους όρους της ΓΔΟΥ 94/2.5.2020), διαφορετικά επιλέξτε ΟΧΙ." sqref="V20:W20 V24:W24" xr:uid="{00000000-0002-0000-0000-000001000000}">
      <formula1>$CB$1:$CB$3</formula1>
    </dataValidation>
    <dataValidation type="decimal" allowBlank="1" showInputMessage="1" showErrorMessage="1" promptTitle="Έσοδα φορολογικού έτους 2019" prompt="Εισάγετε τα έσοδα από πώληση αγαθών και παροχή υπηρεσιών του φορολογικού έτους 2019 (από τον κωδικό 500 του εντύπου Ε3). Αν η χρήση δεν έληξε 31 Δεκεμβρίου για τον υπολογισμό εσόδων λαμβάνεται υπόψη η χρήση που λήγει από τις 1.7.2019 έως και τις 30.6.2020" sqref="W9:AA9" xr:uid="{00000000-0002-0000-0000-000002000000}">
      <formula1>0</formula1>
      <formula2>9999999</formula2>
    </dataValidation>
    <dataValidation type="list" showInputMessage="1" showErrorMessage="1" promptTitle="Διατήρηση θέσεων εργασίας" prompt="Επιλέξτε ΝΑΙ εφόσον η επιχείρηση διατήρησε τις θέσεις εργασίας (εκπλήρωσε τους όρους της ΓΔΟΥ 148/3.7.2020), διαφορετικά επιλέξτε ΟΧΙ." sqref="V22:W22" xr:uid="{00000000-0002-0000-0000-000003000000}">
      <formula1>$CB$1:$CB$3</formula1>
    </dataValidation>
    <dataValidation type="decimal" allowBlank="1" showInputMessage="1" showErrorMessage="1" promptTitle="Ποσό που λήφθηκε" prompt="Εισάγετε το ποσό επιστρεπτέας προκαταβολής που λάβατε σύμφωνα με την ΓΔΟΥ 233/11.10.2020" sqref="P24:T24" xr:uid="{00000000-0002-0000-0000-000004000000}">
      <formula1>0</formula1>
      <formula2>9999999</formula2>
    </dataValidation>
    <dataValidation type="decimal" allowBlank="1" showInputMessage="1" showErrorMessage="1" promptTitle="Ποσό που λήφθηκε" prompt="Εισάγετε το ποσό επιστρεπτέας προκαταβολής που λάβατε σύμφωνα με την ΓΔΟΥ 148/3.7.2020" sqref="P22:T22" xr:uid="{00000000-0002-0000-0000-000005000000}">
      <formula1>0</formula1>
      <formula2>9999999</formula2>
    </dataValidation>
    <dataValidation type="decimal" allowBlank="1" showInputMessage="1" showErrorMessage="1" promptTitle="Ποσό που λήφθηκε" prompt="Εισάγετε το ποσό επιστρεπτέας προκαταβολής που λάβατε σύμφωνα με την ΓΔΟΥ 281/13.11.2020" sqref="P26:T26" xr:uid="{00000000-0002-0000-0000-000006000000}">
      <formula1>0</formula1>
      <formula2>9999999</formula2>
    </dataValidation>
    <dataValidation type="list" showInputMessage="1" showErrorMessage="1" promptTitle="Διατήρηση θέσεων εργασίας" prompt="Επιλέξτε ΝΑΙ εφόσον η επιχείρηση διατήρησε τις θέσεις εργασίας (εκπλήρωσε τους όρους της ΓΔΟΥ 281/13.11.2020), διαφορετικά επιλέξτε ΟΧΙ." sqref="V26:W26" xr:uid="{00000000-0002-0000-0000-000007000000}">
      <formula1>$CB$1:$CB$3</formula1>
    </dataValidation>
    <dataValidation type="decimal" allowBlank="1" showInputMessage="1" showErrorMessage="1" promptTitle="Ποσό που λήφθηκε" prompt="Εισάγετε το ποσό επιστρεπτέας προκαταβολής που λάβατε σύμφωνα με την ΓΔΟΥ 19/25.1.2021" sqref="P28:T28" xr:uid="{00000000-0002-0000-0000-000008000000}">
      <formula1>0</formula1>
      <formula2>9999999</formula2>
    </dataValidation>
    <dataValidation type="list" showInputMessage="1" showErrorMessage="1" promptTitle="Διατήρηση θέσεων εργασίας" prompt="Επιλέξτε ΝΑΙ εφόσον η επιχείρηση διατήρησε τις θέσεις εργασίας (εκπλήρωσε τους όρους της ΓΔΟΥ 19/25.1.2021), διαφορετικά επιλέξτε ΟΧΙ." sqref="V28:W28" xr:uid="{00000000-0002-0000-0000-000009000000}">
      <formula1>$CB$1:$CB$3</formula1>
    </dataValidation>
    <dataValidation type="decimal" allowBlank="1" showInputMessage="1" showErrorMessage="1" promptTitle="Ποσό που λήφθηκε" prompt="Εισάγετε το ποσό επιστρεπτέας προκαταβολής που λάβατε σύμφωνα με την ΓΔΟΥ 232/1.3.2021" sqref="P30:T30" xr:uid="{00000000-0002-0000-0000-00000A000000}">
      <formula1>0</formula1>
      <formula2>9999999</formula2>
    </dataValidation>
    <dataValidation type="list" showInputMessage="1" showErrorMessage="1" promptTitle="Διατήρηση θέσεων εργασίας" prompt="Επιλέξτε ΝΑΙ εφόσον η επιχείρηση διατήρησε τις θέσεις εργασίας (εκπλήρωσε τους όρους της ΓΔΟΥ 232/1.3.2021), διαφορετικά επιλέξτε ΟΧΙ." sqref="V30:W30" xr:uid="{00000000-0002-0000-0000-00000B000000}">
      <formula1>$CB$1:$CB$3</formula1>
    </dataValidation>
    <dataValidation type="decimal" allowBlank="1" showInputMessage="1" showErrorMessage="1" promptTitle="Ποσό που λήφθηκε" prompt="Εισάγετε το ποσό επιστρεπτέας προκαταβολής που λάβατε σύμφωνα με την ΓΔΟΥ 420/23.4.2021" sqref="P32:T32" xr:uid="{00000000-0002-0000-0000-00000C000000}">
      <formula1>0</formula1>
      <formula2>9999999</formula2>
    </dataValidation>
    <dataValidation type="list" showInputMessage="1" showErrorMessage="1" promptTitle="Διατήρηση θέσεων εργασίας" prompt="Επιλέξτε ΝΑΙ εφόσον η επιχείρηση διατήρησε τις θέσεις εργασίας (εκπλήρωσε τους όρους της ΓΔΟΥ 420/23.4.2021), διαφορετικά επιλέξτε ΟΧΙ." sqref="V32:W32" xr:uid="{00000000-0002-0000-0000-00000D000000}">
      <formula1>$CB$1:$CB$3</formula1>
    </dataValidation>
    <dataValidation type="decimal" allowBlank="1" showInputMessage="1" showErrorMessage="1" promptTitle="Έσοδα φορολογικού έτους 2020" prompt="Εισάγετε τα έσοδα από πώληση αγαθών και παροχή υπηρεσιών του φορολογικού έτους 2020 (από τον κωδικό 500 του εντύπου Ε3). Αν η χρήση δεν έληξε 31 Δεκεμβρίου για τον υπολογισμό εσόδων λαμβάνεται υπόψη η χρήση που λήγει από τις 1.7.2020 έως και τις 30.6.2021" sqref="W11:AA11" xr:uid="{00000000-0002-0000-0000-00000E000000}">
      <formula1>0</formula1>
      <formula2>9999999</formula2>
    </dataValidation>
    <dataValidation type="decimal" allowBlank="1" showInputMessage="1" showErrorMessage="1" promptTitle="Ποσό που λήφθηκε" prompt="Εισάγετε το ποσό επιστρεπτέας προκαταβολής που λάβατε σύμφωνα με την ΓΔΟΥ 94/2.5.2020" sqref="P20:T20" xr:uid="{00000000-0002-0000-0000-00000F000000}">
      <formula1>0</formula1>
      <formula2>9999999</formula2>
    </dataValidation>
  </dataValidations>
  <pageMargins left="0.7" right="0.7" top="0.75" bottom="0.75" header="0.3" footer="0.3"/>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iconSet" priority="3" id="{C2D4DF58-4021-4EA7-851B-CC4241FAE2BF}">
            <x14:iconSet iconSet="3Stars">
              <x14:cfvo type="percent">
                <xm:f>0</xm:f>
              </x14:cfvo>
              <x14:cfvo type="percent">
                <xm:f>33</xm:f>
              </x14:cfvo>
              <x14:cfvo type="percent">
                <xm:f>67</xm:f>
              </x14:cfvo>
            </x14:iconSet>
          </x14:cfRule>
          <xm:sqref>AB13</xm:sqref>
        </x14:conditionalFormatting>
        <x14:conditionalFormatting xmlns:xm="http://schemas.microsoft.com/office/excel/2006/main">
          <x14:cfRule type="iconSet" priority="1" id="{52E991C1-414C-4B6B-BF56-645AFB80C7A3}">
            <x14:iconSet custom="1">
              <x14:cfvo type="percent">
                <xm:f>0</xm:f>
              </x14:cfvo>
              <x14:cfvo type="num">
                <xm:f>2</xm:f>
              </x14:cfvo>
              <x14:cfvo type="num">
                <xm:f>3</xm:f>
              </x14:cfvo>
              <x14:cfIcon iconSet="3Stars" iconId="2"/>
              <x14:cfIcon iconSet="3Stars" iconId="1"/>
              <x14:cfIcon iconSet="3Stars" iconId="0"/>
            </x14:iconSet>
          </x14:cfRule>
          <xm:sqref>AC13:AD13</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promptTitle="Κατηγορία επιχείρησης" prompt="Επιλέξατε από τη λίστα σε ποια κατηγορία ανήκει η επιχείρησή σας, σύμφωνα με τις σχετικές διατάξεις των ΓΔΟΥ." xr:uid="{00000000-0002-0000-0000-000010000000}">
          <x14:formula1>
            <xm:f>P!$C$2:$C$4</xm:f>
          </x14:formula1>
          <xm:sqref>C3:AA5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C3:C7"/>
  <sheetViews>
    <sheetView workbookViewId="0">
      <selection activeCell="BA8" sqref="BA8"/>
    </sheetView>
  </sheetViews>
  <sheetFormatPr defaultColWidth="2.6640625" defaultRowHeight="14.4" x14ac:dyDescent="0.3"/>
  <cols>
    <col min="1" max="16384" width="2.6640625" style="1"/>
  </cols>
  <sheetData>
    <row r="3" spans="3:3" x14ac:dyDescent="0.3">
      <c r="C3" s="1" t="s">
        <v>2</v>
      </c>
    </row>
    <row r="4" spans="3:3" ht="16.5" customHeight="1" x14ac:dyDescent="0.3">
      <c r="C4" s="1" t="s">
        <v>3</v>
      </c>
    </row>
    <row r="7" spans="3:3" ht="16.5" customHeight="1" x14ac:dyDescent="0.3"/>
  </sheetData>
  <sheetProtection algorithmName="SHA-512" hashValue="JcIGrWeBCRrzq2/KfWjDUei90glT/FqBlAeAQV4bSxZYzDHxE+RMv/1lS4/HhdAq7LcHCAtvd1S19ecC32SqbA==" saltValue="3156iTehQYW7Th4kBNYRcA==" spinCount="100000" sheet="1" objects="1" scenarios="1" selectLockedCell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Φύλλα εργασίας</vt:lpstr>
      </vt:variant>
      <vt:variant>
        <vt:i4>2</vt:i4>
      </vt:variant>
    </vt:vector>
  </HeadingPairs>
  <TitlesOfParts>
    <vt:vector size="2" baseType="lpstr">
      <vt:lpstr>EP</vt:lpstr>
      <vt:lpstr>P</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Γιώργος Κορομηλάς</dc:creator>
  <cp:lastModifiedBy>tapanari</cp:lastModifiedBy>
  <dcterms:created xsi:type="dcterms:W3CDTF">2021-11-18T08:25:01Z</dcterms:created>
  <dcterms:modified xsi:type="dcterms:W3CDTF">2022-05-26T12:50:34Z</dcterms:modified>
</cp:coreProperties>
</file>